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ilisateur\Desktop\Musique\EMIC\Inscriptions Tarifs\"/>
    </mc:Choice>
  </mc:AlternateContent>
  <bookViews>
    <workbookView xWindow="0" yWindow="0" windowWidth="19200" windowHeight="11145"/>
  </bookViews>
  <sheets>
    <sheet name="Calcul" sheetId="2" r:id="rId1"/>
    <sheet name="Tarifs" sheetId="1" state="hidden" r:id="rId2"/>
  </sheets>
  <definedNames>
    <definedName name="Activités">Tarifs!$B$5:$B$20</definedName>
    <definedName name="Adhésion">Tarifs!$C$31</definedName>
    <definedName name="QUOTIENT">Calcul!$D$8</definedName>
    <definedName name="Remise_2eme_activité">Tarifs!$C$22</definedName>
    <definedName name="Remise_3eme_activité">Tarifs!$C$23</definedName>
    <definedName name="Typestarifs">Tarifs!$B$26:$B$29</definedName>
    <definedName name="Zonedimpression">Calcul!$A$1:$H$22</definedName>
    <definedName name="Zoneimpressiontarifs">Tarifs!$A$1:$G$33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0" i="2"/>
  <c r="E16" i="2" l="1"/>
  <c r="F16" i="2"/>
  <c r="G16" i="2"/>
  <c r="F10" i="2"/>
  <c r="G10" i="2"/>
  <c r="G9" i="2"/>
  <c r="G8" i="2"/>
  <c r="F9" i="2"/>
  <c r="F8" i="2"/>
  <c r="E10" i="2"/>
  <c r="E9" i="2"/>
  <c r="E8" i="2"/>
  <c r="D9" i="2"/>
  <c r="D14" i="2" s="1"/>
  <c r="G13" i="2" l="1"/>
  <c r="F13" i="2"/>
  <c r="D13" i="2"/>
  <c r="E13" i="2"/>
  <c r="G14" i="2"/>
  <c r="E14" i="2"/>
  <c r="F14" i="2"/>
  <c r="D16" i="2"/>
  <c r="D19" i="2" l="1"/>
  <c r="D20" i="2" s="1"/>
  <c r="G19" i="2"/>
  <c r="G20" i="2" s="1"/>
  <c r="E19" i="2"/>
  <c r="E20" i="2" s="1"/>
  <c r="F19" i="2"/>
  <c r="F20" i="2" s="1"/>
</calcChain>
</file>

<file path=xl/sharedStrings.xml><?xml version="1.0" encoding="utf-8"?>
<sst xmlns="http://schemas.openxmlformats.org/spreadsheetml/2006/main" count="54" uniqueCount="48">
  <si>
    <t>Adhesion</t>
  </si>
  <si>
    <t>Activité 1</t>
  </si>
  <si>
    <t>Activité 2</t>
  </si>
  <si>
    <t>Activité 3</t>
  </si>
  <si>
    <t>Adhésion (1 seule par famille)</t>
  </si>
  <si>
    <t xml:space="preserve">TOTAL </t>
  </si>
  <si>
    <t>T2</t>
  </si>
  <si>
    <t>Formation musicale (solfège)</t>
  </si>
  <si>
    <t>Atelier vocal Ados-Adultes</t>
  </si>
  <si>
    <t>Cirque Découverte 4-5 ans</t>
  </si>
  <si>
    <t>Tarifs</t>
  </si>
  <si>
    <t>T2 QF de 751 à 1400€</t>
  </si>
  <si>
    <t xml:space="preserve">T1 Plein Tarif </t>
  </si>
  <si>
    <t>T3 QF de 401 à 750€</t>
  </si>
  <si>
    <t>T4 QF &lt; ou égal à 400€</t>
  </si>
  <si>
    <t>T1</t>
  </si>
  <si>
    <t>Cirque initiation - 6-9 ans</t>
  </si>
  <si>
    <t>Cirque perfectionnement - à partir de 9 ans</t>
  </si>
  <si>
    <t xml:space="preserve">Cirque Adultes </t>
  </si>
  <si>
    <t>Eveil Danse-Musique</t>
  </si>
  <si>
    <t>Initiation Danse-Musique</t>
  </si>
  <si>
    <t xml:space="preserve">Danse adulte </t>
  </si>
  <si>
    <t>T3</t>
  </si>
  <si>
    <t>T4</t>
  </si>
  <si>
    <t>Total T1</t>
  </si>
  <si>
    <t>Total T3</t>
  </si>
  <si>
    <t>Total T2</t>
  </si>
  <si>
    <t>Total T4</t>
  </si>
  <si>
    <t>Ensemble instrumental hors Batucada</t>
  </si>
  <si>
    <t>Parcours complet Solo</t>
  </si>
  <si>
    <t>Parcours complet Duo</t>
  </si>
  <si>
    <r>
      <t>Parcours Découverte Enfants</t>
    </r>
    <r>
      <rPr>
        <sz val="9"/>
        <color theme="1"/>
        <rFont val="Arial"/>
        <family val="2"/>
      </rPr>
      <t xml:space="preserve"> (CP-CE1)</t>
    </r>
  </si>
  <si>
    <t>Batucada Adultes seule</t>
  </si>
  <si>
    <t>Batucada Enfants seule</t>
  </si>
  <si>
    <t>Paiement en 1 fois</t>
  </si>
  <si>
    <t>Renseignez les zones sur fond bleu</t>
  </si>
  <si>
    <t>Paiement en 10 mensualités</t>
  </si>
  <si>
    <t>Plein tarif</t>
  </si>
  <si>
    <r>
      <rPr>
        <b/>
        <sz val="12"/>
        <color rgb="FF0070C0"/>
        <rFont val="Calibri"/>
        <family val="2"/>
      </rPr>
      <t>É</t>
    </r>
    <r>
      <rPr>
        <b/>
        <sz val="12"/>
        <color rgb="FF0070C0"/>
        <rFont val="Calibri"/>
        <family val="2"/>
        <scheme val="minor"/>
      </rPr>
      <t>COLE INTERCOMMUNALE DES ARTS VIVANTS DU CAP SIZUN  Cirque - Danse - Musique</t>
    </r>
  </si>
  <si>
    <r>
      <t xml:space="preserve">ARVISKOL </t>
    </r>
    <r>
      <rPr>
        <b/>
        <sz val="14"/>
        <color rgb="FF0070C0"/>
        <rFont val="Arial Narrow"/>
        <family val="2"/>
      </rPr>
      <t>●</t>
    </r>
    <r>
      <rPr>
        <b/>
        <sz val="14"/>
        <color rgb="FF0070C0"/>
        <rFont val="Calibri"/>
        <family val="2"/>
      </rPr>
      <t xml:space="preserve"> Tarifs 2025-2026</t>
    </r>
  </si>
  <si>
    <t>GRILLE TARIFS 2025-2026</t>
  </si>
  <si>
    <t>Remise à partir de la 2eme activité</t>
  </si>
  <si>
    <t>Remise à partir de la 3eme activité</t>
  </si>
  <si>
    <t>Remise à partir de la  2ème activité la moins chère (10%)</t>
  </si>
  <si>
    <t>Remise à partir de la 3eme activité la moins chère (15%)</t>
  </si>
  <si>
    <t>QF 751 à 1400€</t>
  </si>
  <si>
    <t>QF 401 à 750€</t>
  </si>
  <si>
    <r>
      <t xml:space="preserve">QF </t>
    </r>
    <r>
      <rPr>
        <sz val="10"/>
        <color theme="1"/>
        <rFont val="Arial Narrow"/>
        <family val="2"/>
      </rPr>
      <t xml:space="preserve">≤ </t>
    </r>
    <r>
      <rPr>
        <sz val="10"/>
        <color theme="1"/>
        <rFont val="Calibri"/>
        <family val="2"/>
        <scheme val="minor"/>
      </rPr>
      <t>400€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</si>
</sst>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rgb="FF000000"/>
      <name val="Arial Black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b/>
      <sz val="14"/>
      <color rgb="FF0070C0"/>
      <name val="Arial Narrow"/>
      <family val="2"/>
    </font>
    <font>
      <b/>
      <sz val="14"/>
      <color rgb="FF0070C0"/>
      <name val="Calibri"/>
      <family val="2"/>
    </font>
    <font>
      <i/>
      <sz val="11"/>
      <color rgb="FFFF0000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3" fillId="0" borderId="0" xfId="0" applyFont="1"/>
    <xf numFmtId="9" fontId="1" fillId="0" borderId="3" xfId="0" applyNumberFormat="1" applyFont="1" applyBorder="1"/>
    <xf numFmtId="0" fontId="0" fillId="3" borderId="0" xfId="0" applyFill="1"/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/>
    </xf>
    <xf numFmtId="164" fontId="0" fillId="0" borderId="3" xfId="0" applyNumberFormat="1" applyBorder="1"/>
    <xf numFmtId="164" fontId="0" fillId="0" borderId="0" xfId="0" applyNumberFormat="1"/>
    <xf numFmtId="164" fontId="5" fillId="0" borderId="3" xfId="0" applyNumberFormat="1" applyFont="1" applyBorder="1"/>
    <xf numFmtId="0" fontId="0" fillId="0" borderId="0" xfId="0" applyAlignment="1">
      <alignment horizontal="right"/>
    </xf>
    <xf numFmtId="9" fontId="0" fillId="0" borderId="0" xfId="0" applyNumberFormat="1"/>
    <xf numFmtId="0" fontId="6" fillId="0" borderId="0" xfId="0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3" xfId="0" applyFont="1" applyBorder="1"/>
    <xf numFmtId="0" fontId="3" fillId="2" borderId="3" xfId="0" applyFont="1" applyFill="1" applyBorder="1" applyAlignment="1">
      <alignment horizontal="center"/>
    </xf>
    <xf numFmtId="166" fontId="1" fillId="0" borderId="3" xfId="0" applyNumberFormat="1" applyFont="1" applyBorder="1"/>
    <xf numFmtId="0" fontId="4" fillId="0" borderId="4" xfId="0" applyFont="1" applyBorder="1" applyAlignment="1">
      <alignment horizontal="center" wrapText="1"/>
    </xf>
    <xf numFmtId="164" fontId="0" fillId="0" borderId="4" xfId="0" applyNumberForma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/>
    <xf numFmtId="0" fontId="5" fillId="0" borderId="3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right"/>
    </xf>
    <xf numFmtId="0" fontId="0" fillId="3" borderId="3" xfId="0" applyFill="1" applyBorder="1" applyAlignment="1"/>
    <xf numFmtId="164" fontId="0" fillId="0" borderId="3" xfId="0" applyNumberFormat="1" applyBorder="1" applyAlignment="1"/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right"/>
    </xf>
    <xf numFmtId="0" fontId="11" fillId="0" borderId="6" xfId="0" applyFont="1" applyBorder="1"/>
    <xf numFmtId="0" fontId="1" fillId="0" borderId="1" xfId="0" applyFont="1" applyBorder="1" applyAlignment="1">
      <alignment horizontal="right"/>
    </xf>
    <xf numFmtId="165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1</xdr:row>
      <xdr:rowOff>76200</xdr:rowOff>
    </xdr:from>
    <xdr:to>
      <xdr:col>1</xdr:col>
      <xdr:colOff>857250</xdr:colOff>
      <xdr:row>4</xdr:row>
      <xdr:rowOff>18582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66700"/>
          <a:ext cx="1076324" cy="5424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0</xdr:row>
      <xdr:rowOff>76200</xdr:rowOff>
    </xdr:from>
    <xdr:to>
      <xdr:col>1</xdr:col>
      <xdr:colOff>1379638</xdr:colOff>
      <xdr:row>3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76200"/>
          <a:ext cx="1379639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showGridLines="0" tabSelected="1" zoomScaleNormal="100" workbookViewId="0">
      <selection sqref="A1:H21"/>
    </sheetView>
  </sheetViews>
  <sheetFormatPr baseColWidth="10" defaultColWidth="11.42578125" defaultRowHeight="15" x14ac:dyDescent="0.25"/>
  <cols>
    <col min="1" max="1" width="6.85546875" customWidth="1"/>
    <col min="2" max="2" width="13.28515625" customWidth="1"/>
    <col min="3" max="3" width="39.140625" customWidth="1"/>
    <col min="4" max="4" width="9.28515625" bestFit="1" customWidth="1"/>
    <col min="5" max="5" width="12.5703125" bestFit="1" customWidth="1"/>
    <col min="6" max="6" width="11.85546875" customWidth="1"/>
  </cols>
  <sheetData>
    <row r="1" spans="2:7" x14ac:dyDescent="0.25">
      <c r="C1" s="13"/>
      <c r="D1" s="13"/>
      <c r="E1" s="13"/>
      <c r="F1" s="13"/>
      <c r="G1" s="13"/>
    </row>
    <row r="2" spans="2:7" x14ac:dyDescent="0.25">
      <c r="C2" s="33" t="s">
        <v>39</v>
      </c>
      <c r="D2" s="34"/>
      <c r="E2" s="34"/>
      <c r="F2" s="34"/>
      <c r="G2" s="34"/>
    </row>
    <row r="3" spans="2:7" ht="16.5" thickBot="1" x14ac:dyDescent="0.3">
      <c r="C3" s="40" t="s">
        <v>38</v>
      </c>
      <c r="D3" s="40"/>
      <c r="E3" s="40"/>
      <c r="F3" s="40"/>
      <c r="G3" s="40"/>
    </row>
    <row r="4" spans="2:7" ht="15.75" thickTop="1" x14ac:dyDescent="0.25">
      <c r="C4" s="32" t="s">
        <v>35</v>
      </c>
      <c r="E4" s="39"/>
      <c r="F4" s="39"/>
    </row>
    <row r="5" spans="2:7" x14ac:dyDescent="0.25">
      <c r="B5" s="27" t="s">
        <v>10</v>
      </c>
      <c r="C5" s="7" t="s">
        <v>12</v>
      </c>
    </row>
    <row r="6" spans="2:7" x14ac:dyDescent="0.25">
      <c r="D6" s="26" t="s">
        <v>37</v>
      </c>
      <c r="E6" s="26" t="s">
        <v>45</v>
      </c>
      <c r="F6" s="26" t="s">
        <v>46</v>
      </c>
      <c r="G6" s="26" t="s">
        <v>47</v>
      </c>
    </row>
    <row r="7" spans="2:7" s="28" customFormat="1" x14ac:dyDescent="0.25">
      <c r="C7" s="8"/>
      <c r="D7" s="9" t="s">
        <v>15</v>
      </c>
      <c r="E7" s="9" t="s">
        <v>6</v>
      </c>
      <c r="F7" s="9" t="s">
        <v>22</v>
      </c>
      <c r="G7" s="9" t="s">
        <v>23</v>
      </c>
    </row>
    <row r="8" spans="2:7" s="28" customFormat="1" x14ac:dyDescent="0.25">
      <c r="B8" s="29" t="s">
        <v>1</v>
      </c>
      <c r="C8" s="30"/>
      <c r="D8" s="31">
        <f>IF(ISBLANK($C$8),0,VLOOKUP($C$8,Tarifs!$B$6:$F$20,2,FALSE))</f>
        <v>0</v>
      </c>
      <c r="E8" s="31">
        <f>IF(ISBLANK($C$8),0,VLOOKUP($C$8,Tarifs!$B$6:$F$20,3,FALSE))</f>
        <v>0</v>
      </c>
      <c r="F8" s="31">
        <f>IF(ISBLANK($C$8),0,VLOOKUP($C$8,Tarifs!$B$6:$F$20,4,FALSE))</f>
        <v>0</v>
      </c>
      <c r="G8" s="31">
        <f>IF(ISBLANK($C$8),0,VLOOKUP($C$8,Tarifs!$B$6:$F$20,5,FALSE))</f>
        <v>0</v>
      </c>
    </row>
    <row r="9" spans="2:7" s="28" customFormat="1" x14ac:dyDescent="0.25">
      <c r="B9" s="29" t="s">
        <v>2</v>
      </c>
      <c r="C9" s="30"/>
      <c r="D9" s="31">
        <f>IF(ISBLANK($C$9),0,VLOOKUP($C$9,Tarifs!$B$6:$F$20,2,FALSE))</f>
        <v>0</v>
      </c>
      <c r="E9" s="31">
        <f>IF(ISBLANK($C$9),0,VLOOKUP($C$9,Tarifs!$B$6:$F$20,3,FALSE))</f>
        <v>0</v>
      </c>
      <c r="F9" s="31">
        <f>IF(ISBLANK($C$9),0,VLOOKUP($C$9,Tarifs!$B$6:$F$20,4,FALSE))</f>
        <v>0</v>
      </c>
      <c r="G9" s="31">
        <f>IF(ISBLANK($C$9),0,VLOOKUP($C$9,Tarifs!$B$6:$F$20,5,FALSE))</f>
        <v>0</v>
      </c>
    </row>
    <row r="10" spans="2:7" s="28" customFormat="1" x14ac:dyDescent="0.25">
      <c r="B10" s="29" t="s">
        <v>3</v>
      </c>
      <c r="C10" s="30"/>
      <c r="D10" s="31">
        <f>IF(ISBLANK($C$10),0,VLOOKUP($C$10,Tarifs!$B$6:$F$20,2,FALSE))</f>
        <v>0</v>
      </c>
      <c r="E10" s="31">
        <f>IF(ISBLANK($C$10),0,VLOOKUP($C$10,Tarifs!$B$6:$F$20,3,FALSE))</f>
        <v>0</v>
      </c>
      <c r="F10" s="31">
        <f>IF(ISBLANK($C$10),0,VLOOKUP($C$10,Tarifs!$B$6:$F$20,4,FALSE))</f>
        <v>0</v>
      </c>
      <c r="G10" s="31">
        <f>IF(ISBLANK($C$10),0,VLOOKUP($C$10,Tarifs!$B$6:$F$20,5,FALSE))</f>
        <v>0</v>
      </c>
    </row>
    <row r="11" spans="2:7" x14ac:dyDescent="0.25">
      <c r="B11" s="21"/>
      <c r="C11" s="21"/>
      <c r="D11" s="22"/>
      <c r="E11" s="22"/>
      <c r="F11" s="22"/>
    </row>
    <row r="13" spans="2:7" x14ac:dyDescent="0.25">
      <c r="B13" s="37" t="s">
        <v>43</v>
      </c>
      <c r="C13" s="37"/>
      <c r="D13" s="10">
        <f>IF(D10=0,MIN(D8:D9)*Remise_2eme_activité,MIN(D8:D10)*Remise_2eme_activité)</f>
        <v>0</v>
      </c>
      <c r="E13" s="10">
        <f>IF(E10=0,MIN(E8:E9)*Remise_2eme_activité,MIN(E8:E10)*Remise_2eme_activité)</f>
        <v>0</v>
      </c>
      <c r="F13" s="10">
        <f>IF(F10=0,MIN(F8:F9)*Remise_2eme_activité,MIN(F8:F10)*Remise_2eme_activité)</f>
        <v>0</v>
      </c>
      <c r="G13" s="10">
        <f>IF(G10=0,MIN(G8:G9)*Remise_2eme_activité,MIN(G8:G10)*Remise_2eme_activité)</f>
        <v>0</v>
      </c>
    </row>
    <row r="14" spans="2:7" x14ac:dyDescent="0.25">
      <c r="B14" s="38" t="s">
        <v>44</v>
      </c>
      <c r="C14" s="38"/>
      <c r="D14" s="10">
        <f>IF(D10=0,0,MIN(D8:D10)*Remise_3eme_activité)</f>
        <v>0</v>
      </c>
      <c r="E14" s="10">
        <f>IF(E10=0,0,MIN(E8:E10)*Remise_3eme_activité)</f>
        <v>0</v>
      </c>
      <c r="F14" s="10">
        <f>IF(F10=0,0,MIN(F8:F10)*Remise_3eme_activité)</f>
        <v>0</v>
      </c>
      <c r="G14" s="10">
        <f>IF(G10=0,0,MIN(G8:G10)*Remise_3eme_activité)</f>
        <v>0</v>
      </c>
    </row>
    <row r="15" spans="2:7" x14ac:dyDescent="0.25">
      <c r="F15" s="14"/>
    </row>
    <row r="16" spans="2:7" x14ac:dyDescent="0.25">
      <c r="B16" s="38" t="s">
        <v>4</v>
      </c>
      <c r="C16" s="38"/>
      <c r="D16" s="10">
        <f>Tarifs!$C$31</f>
        <v>25</v>
      </c>
      <c r="E16" s="10">
        <f>Tarifs!$C$31</f>
        <v>25</v>
      </c>
      <c r="F16" s="10">
        <f>Tarifs!$C$31</f>
        <v>25</v>
      </c>
      <c r="G16" s="10">
        <f>Tarifs!$C$31</f>
        <v>25</v>
      </c>
    </row>
    <row r="17" spans="2:7" x14ac:dyDescent="0.25">
      <c r="D17" s="11"/>
      <c r="F17" s="14"/>
    </row>
    <row r="18" spans="2:7" x14ac:dyDescent="0.25">
      <c r="D18" s="9" t="s">
        <v>24</v>
      </c>
      <c r="E18" s="9" t="s">
        <v>26</v>
      </c>
      <c r="F18" s="9" t="s">
        <v>25</v>
      </c>
      <c r="G18" s="9" t="s">
        <v>27</v>
      </c>
    </row>
    <row r="19" spans="2:7" x14ac:dyDescent="0.25">
      <c r="B19" s="35" t="s">
        <v>5</v>
      </c>
      <c r="C19" s="25" t="s">
        <v>34</v>
      </c>
      <c r="D19" s="12">
        <f>SUM(D8:D10,D16)-SUM(D13:D14)</f>
        <v>25</v>
      </c>
      <c r="E19" s="12">
        <f t="shared" ref="E19:G19" si="0">SUM(E8:E10,E16)-SUM(E13:E14)</f>
        <v>25</v>
      </c>
      <c r="F19" s="12">
        <f t="shared" si="0"/>
        <v>25</v>
      </c>
      <c r="G19" s="12">
        <f t="shared" si="0"/>
        <v>25</v>
      </c>
    </row>
    <row r="20" spans="2:7" x14ac:dyDescent="0.25">
      <c r="B20" s="36"/>
      <c r="C20" s="25" t="s">
        <v>36</v>
      </c>
      <c r="D20" s="12">
        <f>D19/10</f>
        <v>2.5</v>
      </c>
      <c r="E20" s="12">
        <f>E19/10</f>
        <v>2.5</v>
      </c>
      <c r="F20" s="12">
        <f t="shared" ref="F20" si="1">F19/10</f>
        <v>2.5</v>
      </c>
      <c r="G20" s="12">
        <f>G19/10</f>
        <v>2.5</v>
      </c>
    </row>
  </sheetData>
  <protectedRanges>
    <protectedRange sqref="C8:C10" name="Plage2_3"/>
    <protectedRange sqref="C5" name="Plage1_3"/>
  </protectedRanges>
  <mergeCells count="7">
    <mergeCell ref="C2:G2"/>
    <mergeCell ref="B19:B20"/>
    <mergeCell ref="B13:C13"/>
    <mergeCell ref="B14:C14"/>
    <mergeCell ref="B16:C16"/>
    <mergeCell ref="E4:F4"/>
    <mergeCell ref="C3:G3"/>
  </mergeCells>
  <dataValidations count="2">
    <dataValidation type="list" showInputMessage="1" showErrorMessage="1" prompt="Choisir votre tarif" sqref="C5">
      <formula1>Typestarifs</formula1>
    </dataValidation>
    <dataValidation type="list" allowBlank="1" showInputMessage="1" showErrorMessage="1" sqref="C8:C10">
      <formula1>Activités</formula1>
    </dataValidation>
  </dataValidation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9" workbookViewId="0">
      <selection activeCell="C25" sqref="C25"/>
    </sheetView>
  </sheetViews>
  <sheetFormatPr baseColWidth="10" defaultColWidth="11.42578125" defaultRowHeight="15" x14ac:dyDescent="0.25"/>
  <cols>
    <col min="1" max="1" width="4.42578125" customWidth="1"/>
    <col min="2" max="2" width="37.28515625" bestFit="1" customWidth="1"/>
    <col min="3" max="3" width="14" bestFit="1" customWidth="1"/>
  </cols>
  <sheetData>
    <row r="1" spans="1:6" ht="15.75" thickTop="1" x14ac:dyDescent="0.25">
      <c r="A1" s="1"/>
      <c r="B1" s="2"/>
      <c r="C1" s="2"/>
      <c r="D1" s="2"/>
      <c r="E1" s="41"/>
      <c r="F1" s="41"/>
    </row>
    <row r="2" spans="1:6" ht="24.75" x14ac:dyDescent="0.25">
      <c r="A2" s="1"/>
      <c r="B2" s="42" t="s">
        <v>40</v>
      </c>
      <c r="C2" s="42"/>
      <c r="D2" s="42"/>
      <c r="E2" s="42"/>
      <c r="F2" s="42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23"/>
      <c r="D4" s="23"/>
      <c r="E4" s="24"/>
      <c r="F4" s="24"/>
    </row>
    <row r="5" spans="1:6" x14ac:dyDescent="0.25">
      <c r="A5" s="1"/>
      <c r="B5" s="1"/>
      <c r="C5" s="19" t="s">
        <v>15</v>
      </c>
      <c r="D5" s="19" t="s">
        <v>6</v>
      </c>
      <c r="E5" s="19" t="s">
        <v>22</v>
      </c>
      <c r="F5" s="19" t="s">
        <v>23</v>
      </c>
    </row>
    <row r="6" spans="1:6" x14ac:dyDescent="0.25">
      <c r="A6" s="1"/>
      <c r="B6" s="3" t="s">
        <v>8</v>
      </c>
      <c r="C6" s="4">
        <v>250</v>
      </c>
      <c r="D6" s="4">
        <v>225</v>
      </c>
      <c r="E6" s="4">
        <v>200</v>
      </c>
      <c r="F6" s="4">
        <v>175</v>
      </c>
    </row>
    <row r="7" spans="1:6" x14ac:dyDescent="0.25">
      <c r="A7" s="1"/>
      <c r="B7" s="3" t="s">
        <v>32</v>
      </c>
      <c r="C7" s="4">
        <v>280</v>
      </c>
      <c r="D7" s="4">
        <v>252</v>
      </c>
      <c r="E7" s="4">
        <v>224</v>
      </c>
      <c r="F7" s="4">
        <v>196</v>
      </c>
    </row>
    <row r="8" spans="1:6" x14ac:dyDescent="0.25">
      <c r="A8" s="1"/>
      <c r="B8" s="3" t="s">
        <v>33</v>
      </c>
      <c r="C8" s="4">
        <v>120</v>
      </c>
      <c r="D8" s="4">
        <v>108</v>
      </c>
      <c r="E8" s="4">
        <v>96</v>
      </c>
      <c r="F8" s="4">
        <v>84</v>
      </c>
    </row>
    <row r="9" spans="1:6" x14ac:dyDescent="0.25">
      <c r="A9" s="1"/>
      <c r="B9" s="3" t="s">
        <v>28</v>
      </c>
      <c r="C9" s="4">
        <v>220</v>
      </c>
      <c r="D9" s="4">
        <v>198</v>
      </c>
      <c r="E9" s="4">
        <v>176</v>
      </c>
      <c r="F9" s="4">
        <v>154</v>
      </c>
    </row>
    <row r="10" spans="1:6" x14ac:dyDescent="0.25">
      <c r="A10" s="1"/>
      <c r="B10" s="3" t="s">
        <v>7</v>
      </c>
      <c r="C10" s="4">
        <v>120</v>
      </c>
      <c r="D10" s="4">
        <v>108</v>
      </c>
      <c r="E10" s="4">
        <v>96</v>
      </c>
      <c r="F10" s="4">
        <v>84</v>
      </c>
    </row>
    <row r="11" spans="1:6" x14ac:dyDescent="0.25">
      <c r="A11" s="1"/>
      <c r="B11" s="3" t="s">
        <v>30</v>
      </c>
      <c r="C11" s="4">
        <v>480</v>
      </c>
      <c r="D11" s="4">
        <v>432</v>
      </c>
      <c r="E11" s="4">
        <v>384</v>
      </c>
      <c r="F11" s="4">
        <v>336</v>
      </c>
    </row>
    <row r="12" spans="1:6" x14ac:dyDescent="0.25">
      <c r="A12" s="1"/>
      <c r="B12" s="3" t="s">
        <v>29</v>
      </c>
      <c r="C12" s="4">
        <v>500</v>
      </c>
      <c r="D12" s="4">
        <v>450</v>
      </c>
      <c r="E12" s="4">
        <v>400</v>
      </c>
      <c r="F12" s="4">
        <v>350</v>
      </c>
    </row>
    <row r="13" spans="1:6" x14ac:dyDescent="0.25">
      <c r="A13" s="1"/>
      <c r="B13" s="3" t="s">
        <v>31</v>
      </c>
      <c r="C13" s="4">
        <v>250</v>
      </c>
      <c r="D13" s="4">
        <v>225</v>
      </c>
      <c r="E13" s="4">
        <v>200</v>
      </c>
      <c r="F13" s="4">
        <v>175</v>
      </c>
    </row>
    <row r="14" spans="1:6" x14ac:dyDescent="0.25">
      <c r="A14" s="1"/>
      <c r="B14" s="16" t="s">
        <v>9</v>
      </c>
      <c r="C14" s="17">
        <v>220</v>
      </c>
      <c r="D14" s="17">
        <v>198</v>
      </c>
      <c r="E14" s="4">
        <v>176</v>
      </c>
      <c r="F14" s="4">
        <v>154</v>
      </c>
    </row>
    <row r="15" spans="1:6" x14ac:dyDescent="0.25">
      <c r="A15" s="1"/>
      <c r="B15" s="3" t="s">
        <v>16</v>
      </c>
      <c r="C15" s="4">
        <v>250</v>
      </c>
      <c r="D15" s="4">
        <v>225</v>
      </c>
      <c r="E15" s="4">
        <v>200</v>
      </c>
      <c r="F15" s="4">
        <v>175</v>
      </c>
    </row>
    <row r="16" spans="1:6" x14ac:dyDescent="0.25">
      <c r="A16" s="1"/>
      <c r="B16" s="3" t="s">
        <v>17</v>
      </c>
      <c r="C16" s="4">
        <v>250</v>
      </c>
      <c r="D16" s="4">
        <v>225</v>
      </c>
      <c r="E16" s="4">
        <v>200</v>
      </c>
      <c r="F16" s="4">
        <v>175</v>
      </c>
    </row>
    <row r="17" spans="1:6" x14ac:dyDescent="0.25">
      <c r="A17" s="1"/>
      <c r="B17" s="3" t="s">
        <v>18</v>
      </c>
      <c r="C17" s="4">
        <v>250</v>
      </c>
      <c r="D17" s="4">
        <v>225</v>
      </c>
      <c r="E17" s="4">
        <v>200</v>
      </c>
      <c r="F17" s="4">
        <v>175</v>
      </c>
    </row>
    <row r="18" spans="1:6" x14ac:dyDescent="0.25">
      <c r="A18" s="1"/>
      <c r="B18" s="3" t="s">
        <v>19</v>
      </c>
      <c r="C18" s="20">
        <v>180</v>
      </c>
      <c r="D18" s="20">
        <v>162</v>
      </c>
      <c r="E18" s="20">
        <v>144</v>
      </c>
      <c r="F18" s="20">
        <v>126</v>
      </c>
    </row>
    <row r="19" spans="1:6" x14ac:dyDescent="0.25">
      <c r="A19" s="1"/>
      <c r="B19" s="3" t="s">
        <v>20</v>
      </c>
      <c r="C19" s="20">
        <v>220</v>
      </c>
      <c r="D19" s="20">
        <v>198</v>
      </c>
      <c r="E19" s="20">
        <v>176</v>
      </c>
      <c r="F19" s="20">
        <v>154</v>
      </c>
    </row>
    <row r="20" spans="1:6" x14ac:dyDescent="0.25">
      <c r="A20" s="1"/>
      <c r="B20" s="18" t="s">
        <v>21</v>
      </c>
      <c r="C20" s="20">
        <v>280</v>
      </c>
      <c r="D20" s="20">
        <v>252</v>
      </c>
      <c r="E20" s="20">
        <v>224</v>
      </c>
      <c r="F20" s="20">
        <v>196</v>
      </c>
    </row>
    <row r="21" spans="1:6" x14ac:dyDescent="0.25">
      <c r="A21" s="1"/>
      <c r="B21" s="15"/>
      <c r="C21" s="1"/>
      <c r="D21" s="1"/>
      <c r="E21" s="1"/>
      <c r="F21" s="1"/>
    </row>
    <row r="22" spans="1:6" x14ac:dyDescent="0.25">
      <c r="A22" s="1"/>
      <c r="B22" s="3" t="s">
        <v>41</v>
      </c>
      <c r="C22" s="6">
        <v>0.1</v>
      </c>
      <c r="D22" s="1"/>
      <c r="E22" s="1"/>
      <c r="F22" s="1"/>
    </row>
    <row r="23" spans="1:6" x14ac:dyDescent="0.25">
      <c r="A23" s="1"/>
      <c r="B23" s="3" t="s">
        <v>42</v>
      </c>
      <c r="C23" s="6">
        <v>0.15</v>
      </c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5" t="s">
        <v>10</v>
      </c>
      <c r="C25" s="1"/>
      <c r="D25" s="1"/>
      <c r="E25" s="1"/>
      <c r="F25" s="1"/>
    </row>
    <row r="26" spans="1:6" x14ac:dyDescent="0.25">
      <c r="A26" s="1"/>
      <c r="B26" s="3" t="s">
        <v>12</v>
      </c>
      <c r="C26" s="1"/>
      <c r="D26" s="1"/>
      <c r="E26" s="1"/>
      <c r="F26" s="1"/>
    </row>
    <row r="27" spans="1:6" x14ac:dyDescent="0.25">
      <c r="A27" s="1"/>
      <c r="B27" s="3" t="s">
        <v>11</v>
      </c>
      <c r="C27" s="1"/>
      <c r="D27" s="1"/>
      <c r="E27" s="1"/>
      <c r="F27" s="1"/>
    </row>
    <row r="28" spans="1:6" x14ac:dyDescent="0.25">
      <c r="A28" s="1"/>
      <c r="B28" s="3" t="s">
        <v>13</v>
      </c>
      <c r="C28" s="1"/>
      <c r="D28" s="1"/>
      <c r="E28" s="1"/>
      <c r="F28" s="1"/>
    </row>
    <row r="29" spans="1:6" x14ac:dyDescent="0.25">
      <c r="A29" s="1"/>
      <c r="B29" s="3" t="s">
        <v>14</v>
      </c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3" t="s">
        <v>0</v>
      </c>
      <c r="C31" s="4">
        <v>25</v>
      </c>
      <c r="D31" s="1"/>
      <c r="E31" s="1"/>
    </row>
  </sheetData>
  <sheetProtection sheet="1" objects="1" scenarios="1"/>
  <mergeCells count="2">
    <mergeCell ref="E1:F1"/>
    <mergeCell ref="B2:F2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Calcul</vt:lpstr>
      <vt:lpstr>Tarifs</vt:lpstr>
      <vt:lpstr>Activités</vt:lpstr>
      <vt:lpstr>Adhésion</vt:lpstr>
      <vt:lpstr>QUOTIENT</vt:lpstr>
      <vt:lpstr>Remise_2eme_activité</vt:lpstr>
      <vt:lpstr>Remise_3eme_activité</vt:lpstr>
      <vt:lpstr>Typestarifs</vt:lpstr>
      <vt:lpstr>Zonedimpression</vt:lpstr>
      <vt:lpstr>Zoneimpressiontarifs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2025-09-08T13:32:20Z</cp:lastPrinted>
  <dcterms:created xsi:type="dcterms:W3CDTF">2025-07-04T11:06:11Z</dcterms:created>
  <dcterms:modified xsi:type="dcterms:W3CDTF">2025-09-09T04:23:36Z</dcterms:modified>
</cp:coreProperties>
</file>